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lab'!$A$1:$I$44</definedName>
    <definedName name="_xlnm.Print_Titles" localSheetId="0">'vc lab'!$6:$6</definedName>
  </definedNames>
  <calcPr fullCalcOnLoad="1"/>
</workbook>
</file>

<file path=xl/sharedStrings.xml><?xml version="1.0" encoding="utf-8"?>
<sst xmlns="http://schemas.openxmlformats.org/spreadsheetml/2006/main" count="76" uniqueCount="75">
  <si>
    <t>Nr. Crt.</t>
  </si>
  <si>
    <t>Denumire laborator</t>
  </si>
  <si>
    <t>Laborator Clinic dr. Berceanu SRL</t>
  </si>
  <si>
    <t>Total General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</si>
  <si>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</si>
  <si>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</si>
  <si>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</si>
  <si>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</si>
  <si>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</si>
  <si>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</si>
  <si>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</si>
  <si>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</si>
  <si>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</si>
  <si>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</si>
  <si>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</si>
  <si>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</si>
  <si>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</si>
  <si>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</si>
  <si>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</si>
  <si>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</si>
  <si>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</si>
  <si>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</si>
  <si>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</si>
  <si>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</si>
  <si>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</si>
  <si>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</si>
  <si>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</si>
  <si>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</si>
  <si>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</si>
  <si>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</si>
  <si>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</si>
  <si>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</si>
  <si>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</si>
  <si>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</si>
  <si>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</si>
  <si>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</si>
  <si>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</si>
  <si>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</si>
  <si>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</si>
  <si>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</si>
  <si>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</si>
  <si>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</si>
  <si>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</si>
  <si>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</si>
  <si>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</si>
  <si>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</si>
  <si>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</si>
  <si>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</si>
  <si>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</si>
  <si>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</si>
  <si>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</si>
  <si>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</si>
  <si>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</si>
  <si>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</si>
  <si>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</si>
  <si>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</si>
  <si>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</si>
  <si>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</si>
  <si>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</si>
  <si>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</si>
  <si>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</si>
  <si>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</si>
  <si>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</si>
  <si>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</si>
  <si>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</si>
  <si>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</si>
  <si>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</si>
  <si>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</si>
  <si>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</si>
  <si>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</si>
  <si>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</si>
  <si>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</si>
  <si>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</si>
  <si>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CRITERIUL 2 CALITATE 50%</t>
  </si>
  <si>
    <t>TOTAL STABILIRE VALOARE CONTRACT Aprilie  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</si>
</sst>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4">
    <font>
      <sz val="10"/>
      <name val="Arial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left" wrapText="1"/>
    </xf>
    <xf numFmtId="4" fontId="1" fillId="34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wrapText="1"/>
    </xf>
    <xf numFmtId="4" fontId="43" fillId="0" borderId="0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B41" sqref="B41:B44"/>
    </sheetView>
  </sheetViews>
  <sheetFormatPr defaultColWidth="9.140625" defaultRowHeight="12.75"/>
  <cols>
    <col min="1" max="1" width="6.8515625" style="1" customWidth="1"/>
    <col min="2" max="2" width="39.140625" style="2" customWidth="1"/>
    <col min="3" max="3" width="20.421875" style="1" customWidth="1"/>
    <col min="4" max="4" width="20.140625" style="3" customWidth="1"/>
    <col min="5" max="5" width="20.28125" style="3" customWidth="1"/>
    <col min="6" max="6" width="19.7109375" style="3" customWidth="1"/>
    <col min="7" max="7" width="18.00390625" style="3" customWidth="1"/>
    <col min="8" max="8" width="17.57421875" style="3" customWidth="1"/>
    <col min="9" max="9" width="19.00390625" style="1" customWidth="1"/>
    <col min="10" max="10" width="19.57421875" style="3" customWidth="1"/>
    <col min="11" max="11" width="13.421875" style="1" customWidth="1"/>
    <col min="12" max="16384" width="9.140625" style="1" customWidth="1"/>
  </cols>
  <sheetData>
    <row r="1" ht="21.75" customHeight="1">
      <c r="C1" s="3"/>
    </row>
    <row r="2" spans="1:10" s="30" customFormat="1" ht="21.75" customHeight="1">
      <c r="A2" s="28"/>
      <c r="B2" s="29" t="s">
        <v>71</v>
      </c>
      <c r="D2" s="31"/>
      <c r="E2" s="29"/>
      <c r="F2" s="29"/>
      <c r="G2" s="29"/>
      <c r="H2" s="29"/>
      <c r="J2" s="31"/>
    </row>
    <row r="3" spans="1:10" s="30" customFormat="1" ht="25.5" customHeight="1">
      <c r="A3" s="28"/>
      <c r="B3" s="29" t="s">
        <v>72</v>
      </c>
      <c r="D3" s="31"/>
      <c r="E3" s="29"/>
      <c r="F3" s="29"/>
      <c r="G3" s="29"/>
      <c r="H3" s="29"/>
      <c r="J3" s="31"/>
    </row>
    <row r="4" spans="3:8" ht="21.75" customHeight="1">
      <c r="C4" s="32"/>
      <c r="D4" s="1"/>
      <c r="F4" s="4"/>
      <c r="G4" s="4"/>
      <c r="H4" s="4"/>
    </row>
    <row r="5" spans="3:9" ht="36.75" customHeight="1">
      <c r="C5" s="36" t="s">
        <v>35</v>
      </c>
      <c r="D5" s="37"/>
      <c r="E5" s="38" t="s">
        <v>73</v>
      </c>
      <c r="F5" s="39"/>
      <c r="G5" s="39"/>
      <c r="H5" s="40"/>
      <c r="I5" s="21"/>
    </row>
    <row r="6" spans="1:9" ht="122.25" customHeight="1">
      <c r="A6" s="17" t="s">
        <v>0</v>
      </c>
      <c r="B6" s="26" t="s">
        <v>1</v>
      </c>
      <c r="C6" s="33" t="s">
        <v>14</v>
      </c>
      <c r="D6" s="18" t="s">
        <v>34</v>
      </c>
      <c r="E6" s="33" t="s">
        <v>21</v>
      </c>
      <c r="F6" s="18" t="s">
        <v>22</v>
      </c>
      <c r="G6" s="33" t="s">
        <v>23</v>
      </c>
      <c r="H6" s="18" t="s">
        <v>24</v>
      </c>
      <c r="I6" s="19" t="s">
        <v>74</v>
      </c>
    </row>
    <row r="7" spans="1:11" ht="46.5" customHeight="1">
      <c r="A7" s="22" t="s">
        <v>44</v>
      </c>
      <c r="B7" s="9" t="s">
        <v>7</v>
      </c>
      <c r="C7" s="12">
        <v>852.32</v>
      </c>
      <c r="D7" s="13">
        <f aca="true" t="shared" si="0" ref="D7:D32">C7*$C$36</f>
        <v>32861.26988734221</v>
      </c>
      <c r="E7" s="14">
        <v>93</v>
      </c>
      <c r="F7" s="12">
        <f aca="true" t="shared" si="1" ref="F7:F32">E7*$F$37</f>
        <v>16050.798371947403</v>
      </c>
      <c r="G7" s="14">
        <v>469</v>
      </c>
      <c r="H7" s="13">
        <f aca="true" t="shared" si="2" ref="H7:H32">G7*$F$40</f>
        <v>14146.60337610462</v>
      </c>
      <c r="I7" s="14">
        <v>63058.67</v>
      </c>
      <c r="K7" s="3"/>
    </row>
    <row r="8" spans="1:11" ht="58.5" customHeight="1">
      <c r="A8" s="22" t="s">
        <v>47</v>
      </c>
      <c r="B8" s="9" t="s">
        <v>39</v>
      </c>
      <c r="C8" s="12">
        <v>1186.8</v>
      </c>
      <c r="D8" s="13">
        <f t="shared" si="0"/>
        <v>45757.17465540845</v>
      </c>
      <c r="E8" s="14">
        <v>113</v>
      </c>
      <c r="F8" s="12">
        <f t="shared" si="1"/>
        <v>19502.582968065122</v>
      </c>
      <c r="G8" s="14">
        <v>487.5</v>
      </c>
      <c r="H8" s="13">
        <f t="shared" si="2"/>
        <v>14704.625044458428</v>
      </c>
      <c r="I8" s="14">
        <v>79964.38</v>
      </c>
      <c r="K8" s="3"/>
    </row>
    <row r="9" spans="1:11" ht="54.75" customHeight="1">
      <c r="A9" s="23" t="s">
        <v>47</v>
      </c>
      <c r="B9" s="11" t="s">
        <v>40</v>
      </c>
      <c r="C9" s="12">
        <v>996.2</v>
      </c>
      <c r="D9" s="13">
        <f t="shared" si="0"/>
        <v>38408.57549015665</v>
      </c>
      <c r="E9" s="14">
        <v>119</v>
      </c>
      <c r="F9" s="12">
        <f t="shared" si="1"/>
        <v>20538.11834690044</v>
      </c>
      <c r="G9" s="14">
        <v>600</v>
      </c>
      <c r="H9" s="13">
        <f t="shared" si="2"/>
        <v>18098.000054718064</v>
      </c>
      <c r="I9" s="14">
        <v>77044.69</v>
      </c>
      <c r="K9" s="3"/>
    </row>
    <row r="10" spans="1:11" ht="46.5" customHeight="1">
      <c r="A10" s="22" t="s">
        <v>57</v>
      </c>
      <c r="B10" s="9" t="s">
        <v>10</v>
      </c>
      <c r="C10" s="12">
        <v>1373.21</v>
      </c>
      <c r="D10" s="13">
        <f t="shared" si="0"/>
        <v>52944.22801529613</v>
      </c>
      <c r="E10" s="14">
        <v>112</v>
      </c>
      <c r="F10" s="12">
        <f t="shared" si="1"/>
        <v>19329.993738259236</v>
      </c>
      <c r="G10" s="14">
        <v>641</v>
      </c>
      <c r="H10" s="13">
        <f t="shared" si="2"/>
        <v>19334.6967251238</v>
      </c>
      <c r="I10" s="14">
        <v>91608.92</v>
      </c>
      <c r="K10" s="3"/>
    </row>
    <row r="11" spans="1:11" ht="46.5" customHeight="1">
      <c r="A11" s="22" t="s">
        <v>58</v>
      </c>
      <c r="B11" s="10" t="s">
        <v>15</v>
      </c>
      <c r="C11" s="12">
        <v>589.3100000000001</v>
      </c>
      <c r="D11" s="13">
        <f t="shared" si="0"/>
        <v>22720.897030821336</v>
      </c>
      <c r="E11" s="14">
        <v>122</v>
      </c>
      <c r="F11" s="12">
        <f t="shared" si="1"/>
        <v>21055.886036318097</v>
      </c>
      <c r="G11" s="14">
        <v>643.5</v>
      </c>
      <c r="H11" s="13">
        <f t="shared" si="2"/>
        <v>19410.105058685123</v>
      </c>
      <c r="I11" s="14">
        <v>63186.89</v>
      </c>
      <c r="K11" s="3"/>
    </row>
    <row r="12" spans="1:11" ht="46.5" customHeight="1">
      <c r="A12" s="22" t="s">
        <v>50</v>
      </c>
      <c r="B12" s="9" t="s">
        <v>16</v>
      </c>
      <c r="C12" s="12">
        <v>501</v>
      </c>
      <c r="D12" s="13">
        <f t="shared" si="0"/>
        <v>19316.09749103441</v>
      </c>
      <c r="E12" s="14">
        <v>110</v>
      </c>
      <c r="F12" s="12">
        <f t="shared" si="1"/>
        <v>18984.815278647464</v>
      </c>
      <c r="G12" s="14">
        <v>806.5</v>
      </c>
      <c r="H12" s="13">
        <f t="shared" si="2"/>
        <v>24326.728406883532</v>
      </c>
      <c r="I12" s="14">
        <v>62627.64</v>
      </c>
      <c r="K12" s="3"/>
    </row>
    <row r="13" spans="1:11" ht="46.5" customHeight="1">
      <c r="A13" s="22" t="s">
        <v>45</v>
      </c>
      <c r="B13" s="9" t="s">
        <v>26</v>
      </c>
      <c r="C13" s="12">
        <v>767.88</v>
      </c>
      <c r="D13" s="13">
        <f t="shared" si="0"/>
        <v>29605.678525779444</v>
      </c>
      <c r="E13" s="14">
        <v>134</v>
      </c>
      <c r="F13" s="12">
        <f t="shared" si="1"/>
        <v>23126.95679398873</v>
      </c>
      <c r="G13" s="14">
        <v>1072</v>
      </c>
      <c r="H13" s="13">
        <f t="shared" si="2"/>
        <v>32335.093431096277</v>
      </c>
      <c r="I13" s="14">
        <v>85067.73</v>
      </c>
      <c r="K13" s="3"/>
    </row>
    <row r="14" spans="1:11" ht="46.5" customHeight="1">
      <c r="A14" s="22" t="s">
        <v>48</v>
      </c>
      <c r="B14" s="9" t="s">
        <v>11</v>
      </c>
      <c r="C14" s="12">
        <v>1481.59</v>
      </c>
      <c r="D14" s="13">
        <f t="shared" si="0"/>
        <v>57122.8281072688</v>
      </c>
      <c r="E14" s="14">
        <v>149</v>
      </c>
      <c r="F14" s="12">
        <f t="shared" si="1"/>
        <v>25715.795241077023</v>
      </c>
      <c r="G14" s="14">
        <v>643.5</v>
      </c>
      <c r="H14" s="13">
        <f t="shared" si="2"/>
        <v>19410.105058685123</v>
      </c>
      <c r="I14" s="14">
        <v>102248.73</v>
      </c>
      <c r="K14" s="3"/>
    </row>
    <row r="15" spans="1:11" ht="46.5" customHeight="1">
      <c r="A15" s="22" t="s">
        <v>59</v>
      </c>
      <c r="B15" s="9" t="s">
        <v>4</v>
      </c>
      <c r="C15" s="12">
        <v>607.64</v>
      </c>
      <c r="D15" s="13">
        <f t="shared" si="0"/>
        <v>23427.611735433427</v>
      </c>
      <c r="E15" s="14">
        <v>108</v>
      </c>
      <c r="F15" s="12">
        <f t="shared" si="1"/>
        <v>18639.63681903569</v>
      </c>
      <c r="G15" s="14">
        <v>558</v>
      </c>
      <c r="H15" s="13">
        <f t="shared" si="2"/>
        <v>16831.1400508878</v>
      </c>
      <c r="I15" s="14">
        <v>58898.39</v>
      </c>
      <c r="K15" s="3"/>
    </row>
    <row r="16" spans="1:11" ht="46.5" customHeight="1">
      <c r="A16" s="22" t="s">
        <v>60</v>
      </c>
      <c r="B16" s="9" t="s">
        <v>8</v>
      </c>
      <c r="C16" s="12">
        <v>1615.43</v>
      </c>
      <c r="D16" s="13">
        <f t="shared" si="0"/>
        <v>62283.0406585663</v>
      </c>
      <c r="E16" s="14">
        <v>131</v>
      </c>
      <c r="F16" s="12">
        <f t="shared" si="1"/>
        <v>22609.189104571073</v>
      </c>
      <c r="G16" s="14">
        <v>1139.5</v>
      </c>
      <c r="H16" s="13">
        <f t="shared" si="2"/>
        <v>34371.11843725206</v>
      </c>
      <c r="I16" s="14">
        <v>119263.35</v>
      </c>
      <c r="K16" s="3"/>
    </row>
    <row r="17" spans="1:11" ht="46.5" customHeight="1">
      <c r="A17" s="22" t="s">
        <v>61</v>
      </c>
      <c r="B17" s="9" t="s">
        <v>5</v>
      </c>
      <c r="C17" s="12">
        <v>2811.2</v>
      </c>
      <c r="D17" s="13">
        <f t="shared" si="0"/>
        <v>108386.05442474237</v>
      </c>
      <c r="E17" s="14">
        <v>169</v>
      </c>
      <c r="F17" s="12">
        <f t="shared" si="1"/>
        <v>29167.579837194742</v>
      </c>
      <c r="G17" s="14">
        <v>1086.5</v>
      </c>
      <c r="H17" s="13">
        <f t="shared" si="2"/>
        <v>32772.46176575196</v>
      </c>
      <c r="I17" s="14">
        <v>170326.1</v>
      </c>
      <c r="K17" s="3"/>
    </row>
    <row r="18" spans="1:11" ht="46.5" customHeight="1">
      <c r="A18" s="22" t="s">
        <v>51</v>
      </c>
      <c r="B18" s="9" t="s">
        <v>56</v>
      </c>
      <c r="C18" s="12">
        <v>727.5699999999999</v>
      </c>
      <c r="D18" s="13">
        <f t="shared" si="0"/>
        <v>28051.523056989827</v>
      </c>
      <c r="E18" s="14">
        <v>90</v>
      </c>
      <c r="F18" s="12">
        <f t="shared" si="1"/>
        <v>15533.030682529745</v>
      </c>
      <c r="G18" s="14">
        <v>436</v>
      </c>
      <c r="H18" s="13">
        <f t="shared" si="2"/>
        <v>13151.213373095128</v>
      </c>
      <c r="I18" s="14">
        <v>56735.77</v>
      </c>
      <c r="K18" s="3"/>
    </row>
    <row r="19" spans="1:11" ht="46.5" customHeight="1">
      <c r="A19" s="22" t="s">
        <v>62</v>
      </c>
      <c r="B19" s="9" t="s">
        <v>12</v>
      </c>
      <c r="C19" s="12">
        <v>988.54</v>
      </c>
      <c r="D19" s="13">
        <f t="shared" si="0"/>
        <v>38113.24354049332</v>
      </c>
      <c r="E19" s="14">
        <v>151</v>
      </c>
      <c r="F19" s="12">
        <f t="shared" si="1"/>
        <v>26060.97370068879</v>
      </c>
      <c r="G19" s="14">
        <v>868</v>
      </c>
      <c r="H19" s="13">
        <f t="shared" si="2"/>
        <v>26181.773412492134</v>
      </c>
      <c r="I19" s="14">
        <v>90355.99</v>
      </c>
      <c r="K19" s="3"/>
    </row>
    <row r="20" spans="1:11" ht="46.5" customHeight="1">
      <c r="A20" s="22" t="s">
        <v>46</v>
      </c>
      <c r="B20" s="9" t="s">
        <v>19</v>
      </c>
      <c r="C20" s="12">
        <v>703.4</v>
      </c>
      <c r="D20" s="13">
        <f t="shared" si="0"/>
        <v>27119.64665707306</v>
      </c>
      <c r="E20" s="14">
        <v>138</v>
      </c>
      <c r="F20" s="12">
        <f t="shared" si="1"/>
        <v>23817.313713212276</v>
      </c>
      <c r="G20" s="14">
        <v>767</v>
      </c>
      <c r="H20" s="13">
        <f t="shared" si="2"/>
        <v>23135.276736614593</v>
      </c>
      <c r="I20" s="14">
        <v>74072.24</v>
      </c>
      <c r="K20" s="3"/>
    </row>
    <row r="21" spans="1:11" ht="46.5" customHeight="1">
      <c r="A21" s="22" t="s">
        <v>63</v>
      </c>
      <c r="B21" s="11" t="s">
        <v>9</v>
      </c>
      <c r="C21" s="12">
        <v>756.96</v>
      </c>
      <c r="D21" s="13">
        <f t="shared" si="0"/>
        <v>29184.656999627558</v>
      </c>
      <c r="E21" s="14">
        <v>112</v>
      </c>
      <c r="F21" s="12">
        <f t="shared" si="1"/>
        <v>19329.993738259236</v>
      </c>
      <c r="G21" s="14">
        <v>472.5</v>
      </c>
      <c r="H21" s="13">
        <f t="shared" si="2"/>
        <v>14252.175043090476</v>
      </c>
      <c r="I21" s="14">
        <v>62766.83</v>
      </c>
      <c r="K21" s="3"/>
    </row>
    <row r="22" spans="1:11" ht="46.5" customHeight="1">
      <c r="A22" s="22" t="s">
        <v>64</v>
      </c>
      <c r="B22" s="9" t="s">
        <v>17</v>
      </c>
      <c r="C22" s="12">
        <v>565.36</v>
      </c>
      <c r="D22" s="13">
        <f t="shared" si="0"/>
        <v>21797.5027495633</v>
      </c>
      <c r="E22" s="14">
        <v>134</v>
      </c>
      <c r="F22" s="12">
        <f t="shared" si="1"/>
        <v>23126.95679398873</v>
      </c>
      <c r="G22" s="14">
        <v>761</v>
      </c>
      <c r="H22" s="13">
        <f t="shared" si="2"/>
        <v>22954.296736067412</v>
      </c>
      <c r="I22" s="14">
        <v>67878.76</v>
      </c>
      <c r="K22" s="3"/>
    </row>
    <row r="23" spans="1:11" ht="46.5" customHeight="1">
      <c r="A23" s="22" t="s">
        <v>53</v>
      </c>
      <c r="B23" s="9" t="s">
        <v>13</v>
      </c>
      <c r="C23" s="12">
        <v>936.4300000000001</v>
      </c>
      <c r="D23" s="13">
        <f t="shared" si="0"/>
        <v>36104.13807091687</v>
      </c>
      <c r="E23" s="14">
        <v>142</v>
      </c>
      <c r="F23" s="12">
        <f t="shared" si="1"/>
        <v>24507.67063243582</v>
      </c>
      <c r="G23" s="14">
        <v>905</v>
      </c>
      <c r="H23" s="13">
        <f t="shared" si="2"/>
        <v>27297.81674919975</v>
      </c>
      <c r="I23" s="14">
        <v>87909.63</v>
      </c>
      <c r="K23" s="3"/>
    </row>
    <row r="24" spans="1:11" ht="46.5" customHeight="1">
      <c r="A24" s="22" t="s">
        <v>55</v>
      </c>
      <c r="B24" s="9" t="s">
        <v>2</v>
      </c>
      <c r="C24" s="12">
        <v>699.6</v>
      </c>
      <c r="D24" s="13">
        <f t="shared" si="0"/>
        <v>26973.137334785773</v>
      </c>
      <c r="E24" s="14">
        <v>145</v>
      </c>
      <c r="F24" s="12">
        <f t="shared" si="1"/>
        <v>25025.43832185348</v>
      </c>
      <c r="G24" s="14">
        <v>863</v>
      </c>
      <c r="H24" s="13">
        <f t="shared" si="2"/>
        <v>26030.956745369484</v>
      </c>
      <c r="I24" s="14">
        <v>78029.53</v>
      </c>
      <c r="K24" s="3"/>
    </row>
    <row r="25" spans="1:11" ht="46.5" customHeight="1">
      <c r="A25" s="22" t="s">
        <v>65</v>
      </c>
      <c r="B25" s="9" t="s">
        <v>6</v>
      </c>
      <c r="C25" s="12">
        <v>941.15</v>
      </c>
      <c r="D25" s="13">
        <f t="shared" si="0"/>
        <v>36286.118071231605</v>
      </c>
      <c r="E25" s="14">
        <v>80</v>
      </c>
      <c r="F25" s="12">
        <f t="shared" si="1"/>
        <v>13807.138384470883</v>
      </c>
      <c r="G25" s="14">
        <v>356</v>
      </c>
      <c r="H25" s="13">
        <f t="shared" si="2"/>
        <v>10738.146699132718</v>
      </c>
      <c r="I25" s="14">
        <v>60831.4</v>
      </c>
      <c r="K25" s="3"/>
    </row>
    <row r="26" spans="1:11" ht="46.5" customHeight="1">
      <c r="A26" s="22" t="s">
        <v>66</v>
      </c>
      <c r="B26" s="9" t="s">
        <v>18</v>
      </c>
      <c r="C26" s="12">
        <v>1431.4</v>
      </c>
      <c r="D26" s="13">
        <f t="shared" si="0"/>
        <v>55187.74840053225</v>
      </c>
      <c r="E26" s="14">
        <v>107</v>
      </c>
      <c r="F26" s="12">
        <f t="shared" si="1"/>
        <v>18467.047589229805</v>
      </c>
      <c r="G26" s="14">
        <v>800</v>
      </c>
      <c r="H26" s="13">
        <f t="shared" si="2"/>
        <v>24130.66673962409</v>
      </c>
      <c r="I26" s="14">
        <v>97785.46</v>
      </c>
      <c r="K26" s="3"/>
    </row>
    <row r="27" spans="1:11" ht="46.5" customHeight="1">
      <c r="A27" s="22" t="s">
        <v>67</v>
      </c>
      <c r="B27" s="9" t="s">
        <v>41</v>
      </c>
      <c r="C27" s="12">
        <v>2849.7</v>
      </c>
      <c r="D27" s="13">
        <f t="shared" si="0"/>
        <v>109870.42519002146</v>
      </c>
      <c r="E27" s="14">
        <v>148</v>
      </c>
      <c r="F27" s="12">
        <f t="shared" si="1"/>
        <v>25543.206011271137</v>
      </c>
      <c r="G27" s="14">
        <v>1183</v>
      </c>
      <c r="H27" s="13">
        <f t="shared" si="2"/>
        <v>35683.22344121912</v>
      </c>
      <c r="I27" s="14">
        <v>171096.85</v>
      </c>
      <c r="K27" s="3"/>
    </row>
    <row r="28" spans="1:11" ht="46.5" customHeight="1">
      <c r="A28" s="22" t="s">
        <v>68</v>
      </c>
      <c r="B28" s="10" t="s">
        <v>43</v>
      </c>
      <c r="C28" s="12">
        <v>796.9200000000001</v>
      </c>
      <c r="D28" s="13">
        <f t="shared" si="0"/>
        <v>30725.31818873282</v>
      </c>
      <c r="E28" s="14">
        <v>82</v>
      </c>
      <c r="F28" s="12">
        <f t="shared" si="1"/>
        <v>14152.316844082656</v>
      </c>
      <c r="G28" s="14">
        <v>477</v>
      </c>
      <c r="H28" s="13">
        <f t="shared" si="2"/>
        <v>14387.910043500862</v>
      </c>
      <c r="I28" s="14">
        <v>59265.55</v>
      </c>
      <c r="K28" s="3"/>
    </row>
    <row r="29" spans="1:11" ht="46.5" customHeight="1">
      <c r="A29" s="22" t="s">
        <v>52</v>
      </c>
      <c r="B29" s="10" t="s">
        <v>42</v>
      </c>
      <c r="C29" s="12">
        <v>1930.96</v>
      </c>
      <c r="D29" s="13">
        <f t="shared" si="0"/>
        <v>74448.32656943673</v>
      </c>
      <c r="E29" s="14">
        <v>174</v>
      </c>
      <c r="F29" s="12">
        <f t="shared" si="1"/>
        <v>30030.525986224173</v>
      </c>
      <c r="G29" s="14">
        <v>770</v>
      </c>
      <c r="H29" s="13">
        <f t="shared" si="2"/>
        <v>23225.766736888185</v>
      </c>
      <c r="I29" s="14">
        <v>127704.62</v>
      </c>
      <c r="K29" s="3"/>
    </row>
    <row r="30" spans="1:11" ht="61.5" customHeight="1">
      <c r="A30" s="22" t="s">
        <v>69</v>
      </c>
      <c r="B30" s="9" t="s">
        <v>20</v>
      </c>
      <c r="C30" s="12">
        <v>1341.2</v>
      </c>
      <c r="D30" s="13">
        <f t="shared" si="0"/>
        <v>51710.0797504498</v>
      </c>
      <c r="E30" s="14">
        <v>105</v>
      </c>
      <c r="F30" s="12">
        <f t="shared" si="1"/>
        <v>18121.869129618037</v>
      </c>
      <c r="G30" s="14">
        <v>488</v>
      </c>
      <c r="H30" s="13">
        <f t="shared" si="2"/>
        <v>14719.706711170693</v>
      </c>
      <c r="I30" s="14">
        <v>84551.66</v>
      </c>
      <c r="K30" s="3"/>
    </row>
    <row r="31" spans="1:11" ht="46.5" customHeight="1">
      <c r="A31" s="22" t="s">
        <v>70</v>
      </c>
      <c r="B31" s="9" t="s">
        <v>25</v>
      </c>
      <c r="C31" s="12">
        <v>583.8</v>
      </c>
      <c r="D31" s="13">
        <f t="shared" si="0"/>
        <v>22508.458513504764</v>
      </c>
      <c r="E31" s="14">
        <v>109</v>
      </c>
      <c r="F31" s="12">
        <f t="shared" si="1"/>
        <v>18812.226048841578</v>
      </c>
      <c r="G31" s="14">
        <v>485</v>
      </c>
      <c r="H31" s="13">
        <f t="shared" si="2"/>
        <v>14629.216710897103</v>
      </c>
      <c r="I31" s="14">
        <v>55949.9</v>
      </c>
      <c r="K31" s="3"/>
    </row>
    <row r="32" spans="1:11" ht="46.5" customHeight="1">
      <c r="A32" s="22" t="s">
        <v>49</v>
      </c>
      <c r="B32" s="9" t="s">
        <v>54</v>
      </c>
      <c r="C32" s="12">
        <v>559.88</v>
      </c>
      <c r="D32" s="13">
        <f t="shared" si="0"/>
        <v>21586.220884791106</v>
      </c>
      <c r="E32" s="14">
        <v>117</v>
      </c>
      <c r="F32" s="12">
        <f t="shared" si="1"/>
        <v>20192.939887288667</v>
      </c>
      <c r="G32" s="14">
        <v>497</v>
      </c>
      <c r="H32" s="13">
        <f t="shared" si="2"/>
        <v>14991.176711991464</v>
      </c>
      <c r="I32" s="14">
        <v>56770.32</v>
      </c>
      <c r="K32" s="3"/>
    </row>
    <row r="33" spans="1:11" ht="37.5" customHeight="1">
      <c r="A33" s="5"/>
      <c r="B33" s="25" t="s">
        <v>3</v>
      </c>
      <c r="C33" s="15">
        <f>SUM(C7:C32)</f>
        <v>28595.450000000008</v>
      </c>
      <c r="D33" s="15">
        <f aca="true" t="shared" si="3" ref="D33:I33">SUM(D7:D32)</f>
        <v>1102500</v>
      </c>
      <c r="E33" s="15">
        <f t="shared" si="3"/>
        <v>3194</v>
      </c>
      <c r="F33" s="15">
        <f t="shared" si="3"/>
        <v>551250</v>
      </c>
      <c r="G33" s="15">
        <f t="shared" si="3"/>
        <v>18275.5</v>
      </c>
      <c r="H33" s="15">
        <f t="shared" si="3"/>
        <v>551250</v>
      </c>
      <c r="I33" s="15">
        <f t="shared" si="3"/>
        <v>2205000</v>
      </c>
      <c r="K33" s="3"/>
    </row>
    <row r="34" spans="1:9" ht="64.5" customHeight="1">
      <c r="A34" s="6"/>
      <c r="B34" s="24" t="s">
        <v>27</v>
      </c>
      <c r="C34" s="16">
        <f>C33</f>
        <v>28595.450000000008</v>
      </c>
      <c r="D34" s="35"/>
      <c r="E34" s="34" t="s">
        <v>29</v>
      </c>
      <c r="F34" s="16">
        <f>0.5*2205000</f>
        <v>1102500</v>
      </c>
      <c r="G34" s="20"/>
      <c r="H34" s="20"/>
      <c r="I34" s="20"/>
    </row>
    <row r="35" spans="1:9" ht="42.75" customHeight="1">
      <c r="A35" s="6"/>
      <c r="B35" s="24" t="s">
        <v>36</v>
      </c>
      <c r="C35" s="16">
        <f>0.5*2205000</f>
        <v>1102500</v>
      </c>
      <c r="D35" s="35"/>
      <c r="E35" s="34" t="s">
        <v>30</v>
      </c>
      <c r="F35" s="16">
        <f>0.5*F34</f>
        <v>551250</v>
      </c>
      <c r="G35" s="20"/>
      <c r="H35" s="20"/>
      <c r="I35" s="20"/>
    </row>
    <row r="36" spans="1:9" ht="69" customHeight="1">
      <c r="A36" s="6"/>
      <c r="B36" s="24" t="s">
        <v>28</v>
      </c>
      <c r="C36" s="16">
        <f>C35/C34</f>
        <v>38.55508481244393</v>
      </c>
      <c r="D36" s="35"/>
      <c r="E36" s="34" t="s">
        <v>37</v>
      </c>
      <c r="F36" s="16">
        <f>E33</f>
        <v>3194</v>
      </c>
      <c r="G36" s="20"/>
      <c r="H36" s="20"/>
      <c r="I36" s="20"/>
    </row>
    <row r="37" spans="1:9" ht="65.25" customHeight="1">
      <c r="A37" s="6"/>
      <c r="B37" s="7"/>
      <c r="C37" s="20"/>
      <c r="D37" s="35"/>
      <c r="E37" s="34" t="s">
        <v>31</v>
      </c>
      <c r="F37" s="16">
        <f>F35/F36</f>
        <v>172.58922980588605</v>
      </c>
      <c r="G37" s="20"/>
      <c r="H37" s="20"/>
      <c r="I37" s="20"/>
    </row>
    <row r="38" spans="1:9" ht="54.75" customHeight="1">
      <c r="A38" s="6"/>
      <c r="B38" s="7"/>
      <c r="C38" s="20"/>
      <c r="D38" s="20"/>
      <c r="E38" s="34" t="s">
        <v>32</v>
      </c>
      <c r="F38" s="16">
        <f>F34-F35</f>
        <v>551250</v>
      </c>
      <c r="G38" s="20"/>
      <c r="H38" s="20"/>
      <c r="I38" s="20"/>
    </row>
    <row r="39" spans="1:9" ht="72.75" customHeight="1">
      <c r="A39" s="6"/>
      <c r="B39" s="7"/>
      <c r="C39" s="20"/>
      <c r="D39" s="20"/>
      <c r="E39" s="34" t="s">
        <v>38</v>
      </c>
      <c r="F39" s="16">
        <f>G33</f>
        <v>18275.5</v>
      </c>
      <c r="G39" s="20"/>
      <c r="H39" s="20"/>
      <c r="I39" s="20"/>
    </row>
    <row r="40" spans="1:9" ht="78.75" customHeight="1">
      <c r="A40" s="6"/>
      <c r="B40" s="7"/>
      <c r="C40" s="20"/>
      <c r="D40" s="20"/>
      <c r="E40" s="34" t="s">
        <v>33</v>
      </c>
      <c r="F40" s="16">
        <f>F38/F39</f>
        <v>30.16333342453011</v>
      </c>
      <c r="G40" s="20"/>
      <c r="H40" s="20"/>
      <c r="I40" s="20"/>
    </row>
    <row r="41" spans="2:4" ht="18.75">
      <c r="B41" s="27"/>
      <c r="C41" s="3"/>
      <c r="D41" s="1"/>
    </row>
    <row r="42" spans="2:4" ht="18.75">
      <c r="B42" s="27"/>
      <c r="C42" s="3"/>
      <c r="D42" s="1"/>
    </row>
    <row r="43" spans="2:4" ht="18.75">
      <c r="B43" s="27"/>
      <c r="C43" s="3"/>
      <c r="D43" s="1"/>
    </row>
    <row r="44" ht="18.75">
      <c r="B44" s="27"/>
    </row>
    <row r="45" ht="15.75">
      <c r="B45" s="1"/>
    </row>
    <row r="51" ht="15.75">
      <c r="I51" s="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55" r:id="rId1"/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2024-04-02T12:55:10Z</cp:lastPrinted>
  <dcterms:created xsi:type="dcterms:W3CDTF">2004-01-09T07:03:24Z</dcterms:created>
  <dcterms:modified xsi:type="dcterms:W3CDTF">2024-04-03T06:59:56Z</dcterms:modified>
  <cp:category/>
  <cp:version/>
  <cp:contentType/>
  <cp:contentStatus/>
</cp:coreProperties>
</file>